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kanmatsu\Excel_data\"/>
    </mc:Choice>
  </mc:AlternateContent>
  <xr:revisionPtr revIDLastSave="0" documentId="13_ncr:1_{678A4FCD-98D5-485C-896A-47F1FE7EB44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売上集計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 l="1"/>
  <c r="B13" i="1"/>
  <c r="B14" i="1"/>
  <c r="B15" i="1"/>
  <c r="B16" i="1"/>
  <c r="B11" i="1"/>
  <c r="B5" i="1"/>
  <c r="B6" i="1"/>
  <c r="B7" i="1"/>
  <c r="B8" i="1"/>
  <c r="B9" i="1"/>
  <c r="B4" i="1"/>
  <c r="J6" i="1"/>
  <c r="J7" i="1"/>
  <c r="J8" i="1"/>
  <c r="J5" i="1"/>
  <c r="I6" i="1"/>
  <c r="I7" i="1"/>
  <c r="I8" i="1"/>
  <c r="I5" i="1"/>
  <c r="H6" i="1"/>
  <c r="H7" i="1"/>
  <c r="H8" i="1"/>
  <c r="H5" i="1"/>
  <c r="E18" i="1"/>
  <c r="E10" i="1"/>
  <c r="H13" i="1" l="1"/>
  <c r="I14" i="1"/>
  <c r="I13" i="1"/>
  <c r="H14" i="1"/>
  <c r="E17" i="1"/>
  <c r="H9" i="1"/>
  <c r="H15" i="1" l="1"/>
  <c r="J13" i="1"/>
  <c r="J14" i="1"/>
  <c r="I15" i="1"/>
  <c r="I9" i="1"/>
  <c r="J15" i="1" l="1"/>
</calcChain>
</file>

<file path=xl/sharedStrings.xml><?xml version="1.0" encoding="utf-8"?>
<sst xmlns="http://schemas.openxmlformats.org/spreadsheetml/2006/main" count="50" uniqueCount="28">
  <si>
    <t>売上集計表</t>
    <rPh sb="0" eb="2">
      <t>ウリアゲ</t>
    </rPh>
    <rPh sb="2" eb="4">
      <t>シュウケイ</t>
    </rPh>
    <rPh sb="4" eb="5">
      <t>ヒョウ</t>
    </rPh>
    <phoneticPr fontId="4"/>
  </si>
  <si>
    <t>日付</t>
    <rPh sb="0" eb="2">
      <t>ヒヅケ</t>
    </rPh>
    <phoneticPr fontId="5"/>
  </si>
  <si>
    <t>店舗</t>
    <rPh sb="0" eb="2">
      <t>テンポ</t>
    </rPh>
    <phoneticPr fontId="5"/>
  </si>
  <si>
    <t>商品</t>
    <rPh sb="0" eb="2">
      <t>ショウヒン</t>
    </rPh>
    <phoneticPr fontId="5"/>
  </si>
  <si>
    <t>横浜店</t>
    <rPh sb="0" eb="3">
      <t>ヨコハマテン</t>
    </rPh>
    <phoneticPr fontId="5"/>
  </si>
  <si>
    <t>横浜店</t>
    <rPh sb="0" eb="3">
      <t>ヨコハマテン</t>
    </rPh>
    <phoneticPr fontId="4"/>
  </si>
  <si>
    <t>エアコン</t>
    <phoneticPr fontId="4"/>
  </si>
  <si>
    <t>件数</t>
    <rPh sb="0" eb="2">
      <t>ケンスウ</t>
    </rPh>
    <phoneticPr fontId="5"/>
  </si>
  <si>
    <t>川崎店</t>
    <rPh sb="0" eb="2">
      <t>カワサキ</t>
    </rPh>
    <rPh sb="2" eb="3">
      <t>テン</t>
    </rPh>
    <phoneticPr fontId="5"/>
  </si>
  <si>
    <t>川崎店</t>
    <rPh sb="0" eb="2">
      <t>カワサキ</t>
    </rPh>
    <rPh sb="2" eb="3">
      <t>テン</t>
    </rPh>
    <phoneticPr fontId="4"/>
  </si>
  <si>
    <t>冷蔵庫</t>
    <rPh sb="0" eb="3">
      <t>レイゾウコ</t>
    </rPh>
    <phoneticPr fontId="5"/>
  </si>
  <si>
    <t>冷蔵庫</t>
    <rPh sb="0" eb="3">
      <t>レイゾウコ</t>
    </rPh>
    <phoneticPr fontId="4"/>
  </si>
  <si>
    <t>エアコン</t>
    <phoneticPr fontId="5"/>
  </si>
  <si>
    <t>洗濯機</t>
    <rPh sb="0" eb="3">
      <t>センタッキ</t>
    </rPh>
    <phoneticPr fontId="5"/>
  </si>
  <si>
    <t>洗濯機</t>
    <rPh sb="0" eb="3">
      <t>センタッキ</t>
    </rPh>
    <phoneticPr fontId="4"/>
  </si>
  <si>
    <t>エアコン</t>
    <phoneticPr fontId="4"/>
  </si>
  <si>
    <t>合計</t>
    <rPh sb="0" eb="2">
      <t>ゴウケイ</t>
    </rPh>
    <phoneticPr fontId="5"/>
  </si>
  <si>
    <t>エアコン</t>
    <phoneticPr fontId="4"/>
  </si>
  <si>
    <t>小計</t>
    <rPh sb="0" eb="2">
      <t>ショウケイ</t>
    </rPh>
    <phoneticPr fontId="5"/>
  </si>
  <si>
    <t>平日</t>
    <rPh sb="0" eb="2">
      <t>ヘイジツ</t>
    </rPh>
    <phoneticPr fontId="5"/>
  </si>
  <si>
    <t>土日</t>
    <rPh sb="0" eb="2">
      <t>ドニチ</t>
    </rPh>
    <phoneticPr fontId="5"/>
  </si>
  <si>
    <t>曜日分類</t>
    <rPh sb="0" eb="2">
      <t>ヨウビ</t>
    </rPh>
    <rPh sb="2" eb="4">
      <t>ブンルイ</t>
    </rPh>
    <phoneticPr fontId="5"/>
  </si>
  <si>
    <t>商品別集計</t>
    <rPh sb="0" eb="2">
      <t>ショウヒン</t>
    </rPh>
    <rPh sb="2" eb="3">
      <t>ベツ</t>
    </rPh>
    <rPh sb="3" eb="5">
      <t>シュウケイ</t>
    </rPh>
    <phoneticPr fontId="5"/>
  </si>
  <si>
    <t>売上順位</t>
    <rPh sb="0" eb="2">
      <t>ウリアゲ</t>
    </rPh>
    <rPh sb="2" eb="4">
      <t>ジュンイ</t>
    </rPh>
    <phoneticPr fontId="5"/>
  </si>
  <si>
    <t>炊飯器</t>
    <rPh sb="0" eb="3">
      <t>スイハンキ</t>
    </rPh>
    <phoneticPr fontId="4"/>
  </si>
  <si>
    <t>炊飯器</t>
    <rPh sb="0" eb="3">
      <t>スイハンキ</t>
    </rPh>
    <phoneticPr fontId="5"/>
  </si>
  <si>
    <t>店舗別曜日別集計</t>
    <rPh sb="0" eb="2">
      <t>テンポ</t>
    </rPh>
    <rPh sb="2" eb="3">
      <t>ベツ</t>
    </rPh>
    <rPh sb="3" eb="5">
      <t>ヨウビ</t>
    </rPh>
    <rPh sb="5" eb="6">
      <t>ベツ</t>
    </rPh>
    <rPh sb="6" eb="8">
      <t>シュウケイ</t>
    </rPh>
    <phoneticPr fontId="5"/>
  </si>
  <si>
    <t>売上</t>
    <rPh sb="0" eb="2">
      <t>ウリアゲ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</si>
</sst>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\(aaa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-0.249977111117893"/>
        <bgColor theme="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 diagonalUp="1" diagonalDown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 style="thin">
        <color theme="0" tint="-0.499984740745262"/>
      </diagonal>
    </border>
    <border diagonalDown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 style="thin">
        <color theme="0" tint="-0.499984740745262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6" fillId="4" borderId="1" xfId="0" applyFont="1" applyFill="1" applyBorder="1" applyAlignment="1">
      <alignment horizontal="centerContinuous" vertical="center"/>
    </xf>
    <xf numFmtId="6" fontId="0" fillId="4" borderId="1" xfId="2" applyFont="1" applyFill="1" applyBorder="1" applyAlignment="1">
      <alignment vertical="center"/>
    </xf>
    <xf numFmtId="6" fontId="0" fillId="5" borderId="1" xfId="2" applyFont="1" applyFill="1" applyBorder="1" applyAlignment="1">
      <alignment vertical="center"/>
    </xf>
    <xf numFmtId="38" fontId="0" fillId="0" borderId="1" xfId="1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38" fontId="0" fillId="5" borderId="1" xfId="1" applyFont="1" applyFill="1" applyBorder="1" applyAlignment="1">
      <alignment horizontal="center" vertical="center"/>
    </xf>
    <xf numFmtId="0" fontId="0" fillId="5" borderId="1" xfId="1" applyNumberFormat="1" applyFont="1" applyFill="1" applyBorder="1">
      <alignment vertical="center"/>
    </xf>
    <xf numFmtId="6" fontId="0" fillId="5" borderId="1" xfId="2" applyFont="1" applyFill="1" applyBorder="1">
      <alignment vertical="center"/>
    </xf>
    <xf numFmtId="38" fontId="0" fillId="5" borderId="2" xfId="1" applyFont="1" applyFill="1" applyBorder="1">
      <alignment vertical="center"/>
    </xf>
    <xf numFmtId="6" fontId="0" fillId="4" borderId="1" xfId="2" applyFont="1" applyFill="1" applyBorder="1">
      <alignment vertical="center"/>
    </xf>
    <xf numFmtId="0" fontId="2" fillId="3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workbookViewId="0">
      <selection activeCell="E18" sqref="E18"/>
    </sheetView>
  </sheetViews>
  <sheetFormatPr defaultRowHeight="18" x14ac:dyDescent="0.45"/>
  <cols>
    <col min="1" max="1" width="12.09765625" style="1" customWidth="1"/>
    <col min="2" max="4" width="9.59765625" style="1" customWidth="1"/>
    <col min="5" max="5" width="10.59765625" style="1" bestFit="1" customWidth="1"/>
    <col min="6" max="6" width="3.59765625" customWidth="1"/>
    <col min="7" max="7" width="9.59765625" customWidth="1"/>
    <col min="8" max="9" width="10.59765625" customWidth="1"/>
    <col min="10" max="10" width="10.59765625" bestFit="1" customWidth="1"/>
  </cols>
  <sheetData>
    <row r="1" spans="1:10" ht="22.2" x14ac:dyDescent="0.4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3" spans="1:10" x14ac:dyDescent="0.45">
      <c r="A3" s="2" t="s">
        <v>1</v>
      </c>
      <c r="B3" s="2" t="s">
        <v>21</v>
      </c>
      <c r="C3" s="2" t="s">
        <v>2</v>
      </c>
      <c r="D3" s="2" t="s">
        <v>3</v>
      </c>
      <c r="E3" s="2" t="s">
        <v>27</v>
      </c>
      <c r="G3" t="s">
        <v>22</v>
      </c>
    </row>
    <row r="4" spans="1:10" x14ac:dyDescent="0.45">
      <c r="A4" s="3">
        <v>45477</v>
      </c>
      <c r="B4" s="4" t="str">
        <f>IF(WEEKDAY(A4,2)&lt;=5,"平日","土日")</f>
        <v>平日</v>
      </c>
      <c r="C4" s="4" t="s">
        <v>5</v>
      </c>
      <c r="D4" s="4" t="s">
        <v>6</v>
      </c>
      <c r="E4" s="5">
        <v>88000</v>
      </c>
      <c r="G4" s="2" t="s">
        <v>3</v>
      </c>
      <c r="H4" s="2" t="s">
        <v>7</v>
      </c>
      <c r="I4" s="2" t="s">
        <v>27</v>
      </c>
      <c r="J4" s="2" t="s">
        <v>23</v>
      </c>
    </row>
    <row r="5" spans="1:10" x14ac:dyDescent="0.45">
      <c r="A5" s="3">
        <v>45483</v>
      </c>
      <c r="B5" s="4" t="str">
        <f t="shared" ref="B5:B9" si="0">IF(WEEKDAY(A5,2)&lt;=5,"平日","土日")</f>
        <v>平日</v>
      </c>
      <c r="C5" s="4" t="s">
        <v>9</v>
      </c>
      <c r="D5" s="4" t="s">
        <v>11</v>
      </c>
      <c r="E5" s="5">
        <v>168000</v>
      </c>
      <c r="G5" s="9" t="s">
        <v>12</v>
      </c>
      <c r="H5" s="10">
        <f>COUNTIF($D$4:$D$16,G5)</f>
        <v>5</v>
      </c>
      <c r="I5" s="11">
        <f>SUMIF($D$4:$D$16,G5,$E$4:$E$16)</f>
        <v>575000</v>
      </c>
      <c r="J5" s="12">
        <f>_xlfn.RANK.EQ(I5,$I$5:$I$8,0)</f>
        <v>1</v>
      </c>
    </row>
    <row r="6" spans="1:10" x14ac:dyDescent="0.45">
      <c r="A6" s="3">
        <v>45487</v>
      </c>
      <c r="B6" s="4" t="str">
        <f t="shared" si="0"/>
        <v>土日</v>
      </c>
      <c r="C6" s="4" t="s">
        <v>9</v>
      </c>
      <c r="D6" s="4" t="s">
        <v>14</v>
      </c>
      <c r="E6" s="5">
        <v>68000</v>
      </c>
      <c r="G6" s="9" t="s">
        <v>25</v>
      </c>
      <c r="H6" s="10">
        <f t="shared" ref="H6:H8" si="1">COUNTIF($D$4:$D$16,G6)</f>
        <v>1</v>
      </c>
      <c r="I6" s="11">
        <f t="shared" ref="I6:I8" si="2">SUMIF($D$4:$D$16,G6,$E$4:$E$16)</f>
        <v>16000</v>
      </c>
      <c r="J6" s="12">
        <f t="shared" ref="J6:J8" si="3">_xlfn.RANK.EQ(I6,$I$5:$I$8,0)</f>
        <v>4</v>
      </c>
    </row>
    <row r="7" spans="1:10" x14ac:dyDescent="0.45">
      <c r="A7" s="3">
        <v>45492</v>
      </c>
      <c r="B7" s="4" t="str">
        <f t="shared" si="0"/>
        <v>平日</v>
      </c>
      <c r="C7" s="4" t="s">
        <v>5</v>
      </c>
      <c r="D7" s="4" t="s">
        <v>14</v>
      </c>
      <c r="E7" s="5">
        <v>54000</v>
      </c>
      <c r="G7" s="9" t="s">
        <v>13</v>
      </c>
      <c r="H7" s="10">
        <f t="shared" si="1"/>
        <v>2</v>
      </c>
      <c r="I7" s="11">
        <f t="shared" si="2"/>
        <v>122000</v>
      </c>
      <c r="J7" s="12">
        <f t="shared" si="3"/>
        <v>3</v>
      </c>
    </row>
    <row r="8" spans="1:10" x14ac:dyDescent="0.45">
      <c r="A8" s="3">
        <v>45494</v>
      </c>
      <c r="B8" s="4" t="str">
        <f t="shared" si="0"/>
        <v>土日</v>
      </c>
      <c r="C8" s="4" t="s">
        <v>9</v>
      </c>
      <c r="D8" s="4" t="s">
        <v>15</v>
      </c>
      <c r="E8" s="5">
        <v>98000</v>
      </c>
      <c r="G8" s="9" t="s">
        <v>10</v>
      </c>
      <c r="H8" s="10">
        <f t="shared" si="1"/>
        <v>4</v>
      </c>
      <c r="I8" s="11">
        <f t="shared" si="2"/>
        <v>508000</v>
      </c>
      <c r="J8" s="12">
        <f t="shared" si="3"/>
        <v>2</v>
      </c>
    </row>
    <row r="9" spans="1:10" x14ac:dyDescent="0.45">
      <c r="A9" s="3">
        <v>45496</v>
      </c>
      <c r="B9" s="4" t="str">
        <f t="shared" si="0"/>
        <v>平日</v>
      </c>
      <c r="C9" s="4" t="s">
        <v>5</v>
      </c>
      <c r="D9" s="4" t="s">
        <v>17</v>
      </c>
      <c r="E9" s="5">
        <v>138000</v>
      </c>
      <c r="G9" s="13" t="s">
        <v>16</v>
      </c>
      <c r="H9" s="14">
        <f>SUM(H5:H8)</f>
        <v>12</v>
      </c>
      <c r="I9" s="15">
        <f>SUM(I5:I8)</f>
        <v>1221000</v>
      </c>
      <c r="J9" s="16"/>
    </row>
    <row r="10" spans="1:10" x14ac:dyDescent="0.45">
      <c r="A10" s="6" t="s">
        <v>18</v>
      </c>
      <c r="B10" s="6"/>
      <c r="C10" s="6"/>
      <c r="D10" s="6"/>
      <c r="E10" s="7">
        <f>SUBTOTAL(9,E4:E9)</f>
        <v>614000</v>
      </c>
    </row>
    <row r="11" spans="1:10" x14ac:dyDescent="0.45">
      <c r="A11" s="3">
        <v>45506</v>
      </c>
      <c r="B11" s="4" t="str">
        <f>IF(WEEKDAY(A11,2)&lt;=5,"平日","土日")</f>
        <v>平日</v>
      </c>
      <c r="C11" s="4" t="s">
        <v>9</v>
      </c>
      <c r="D11" s="4" t="s">
        <v>11</v>
      </c>
      <c r="E11" s="5">
        <v>89000</v>
      </c>
      <c r="G11" t="s">
        <v>26</v>
      </c>
    </row>
    <row r="12" spans="1:10" x14ac:dyDescent="0.45">
      <c r="A12" s="3">
        <v>45511</v>
      </c>
      <c r="B12" s="4" t="str">
        <f t="shared" ref="B12:B16" si="4">IF(WEEKDAY(A12,2)&lt;=5,"平日","土日")</f>
        <v>平日</v>
      </c>
      <c r="C12" s="4" t="s">
        <v>9</v>
      </c>
      <c r="D12" s="4" t="s">
        <v>11</v>
      </c>
      <c r="E12" s="5">
        <v>128000</v>
      </c>
      <c r="G12" s="18"/>
      <c r="H12" s="2" t="s">
        <v>19</v>
      </c>
      <c r="I12" s="2" t="s">
        <v>20</v>
      </c>
      <c r="J12" s="2" t="s">
        <v>16</v>
      </c>
    </row>
    <row r="13" spans="1:10" x14ac:dyDescent="0.45">
      <c r="A13" s="3">
        <v>45515</v>
      </c>
      <c r="B13" s="4" t="str">
        <f t="shared" si="4"/>
        <v>土日</v>
      </c>
      <c r="C13" s="4" t="s">
        <v>5</v>
      </c>
      <c r="D13" s="4" t="s">
        <v>17</v>
      </c>
      <c r="E13" s="5">
        <v>97000</v>
      </c>
      <c r="G13" s="9" t="s">
        <v>4</v>
      </c>
      <c r="H13" s="11">
        <f>SUMIFS($E$4:$E$16,$B$4:$B$16,H$12,$C$4:$C$16,$G13)</f>
        <v>434000</v>
      </c>
      <c r="I13" s="11">
        <f>SUMIFS($E$4:$E$16,$B$4:$B$16,I$12,$C$4:$C$16,$G13)</f>
        <v>220000</v>
      </c>
      <c r="J13" s="17">
        <f>SUM(H13:I13)</f>
        <v>654000</v>
      </c>
    </row>
    <row r="14" spans="1:10" x14ac:dyDescent="0.45">
      <c r="A14" s="3">
        <v>45521</v>
      </c>
      <c r="B14" s="4" t="str">
        <f t="shared" si="4"/>
        <v>土日</v>
      </c>
      <c r="C14" s="4" t="s">
        <v>9</v>
      </c>
      <c r="D14" s="4" t="s">
        <v>24</v>
      </c>
      <c r="E14" s="5">
        <v>16000</v>
      </c>
      <c r="G14" s="9" t="s">
        <v>8</v>
      </c>
      <c r="H14" s="11">
        <f>SUMIFS($E$4:$E$16,$B$4:$B$16,H$12,$C$4:$C$16,$G14)</f>
        <v>385000</v>
      </c>
      <c r="I14" s="11">
        <f>SUMIFS($E$4:$E$16,$B$4:$B$16,I$12,$C$4:$C$16,$G14)</f>
        <v>182000</v>
      </c>
      <c r="J14" s="17">
        <f>SUM(H14:I14)</f>
        <v>567000</v>
      </c>
    </row>
    <row r="15" spans="1:10" x14ac:dyDescent="0.45">
      <c r="A15" s="3">
        <v>45524</v>
      </c>
      <c r="B15" s="4" t="str">
        <f t="shared" si="4"/>
        <v>平日</v>
      </c>
      <c r="C15" s="4" t="s">
        <v>5</v>
      </c>
      <c r="D15" s="4" t="s">
        <v>17</v>
      </c>
      <c r="E15" s="5">
        <v>154000</v>
      </c>
      <c r="G15" s="13" t="s">
        <v>16</v>
      </c>
      <c r="H15" s="15">
        <f>SUM(H13:H14)</f>
        <v>819000</v>
      </c>
      <c r="I15" s="15">
        <f>SUM(I13:I14)</f>
        <v>402000</v>
      </c>
      <c r="J15" s="15">
        <f>SUM(H15:I15)</f>
        <v>1221000</v>
      </c>
    </row>
    <row r="16" spans="1:10" x14ac:dyDescent="0.45">
      <c r="A16" s="3">
        <v>45535</v>
      </c>
      <c r="B16" s="4" t="str">
        <f t="shared" si="4"/>
        <v>土日</v>
      </c>
      <c r="C16" s="4" t="s">
        <v>5</v>
      </c>
      <c r="D16" s="4" t="s">
        <v>11</v>
      </c>
      <c r="E16" s="5">
        <v>123000</v>
      </c>
    </row>
    <row r="17" spans="1:5" x14ac:dyDescent="0.45">
      <c r="A17" s="6" t="s">
        <v>18</v>
      </c>
      <c r="B17" s="6"/>
      <c r="C17" s="6"/>
      <c r="D17" s="6"/>
      <c r="E17" s="7">
        <f>SUBTOTAL(9,E11:E16)</f>
        <v>607000</v>
      </c>
    </row>
    <row r="18" spans="1:5" x14ac:dyDescent="0.45">
      <c r="A18" s="20" t="s">
        <v>16</v>
      </c>
      <c r="B18" s="20"/>
      <c r="C18" s="20"/>
      <c r="D18" s="20"/>
      <c r="E18" s="8">
        <f>SUBTOTAL(9,E4:E17)</f>
        <v>1221000</v>
      </c>
    </row>
  </sheetData>
  <mergeCells count="2">
    <mergeCell ref="A1:J1"/>
    <mergeCell ref="A18:D18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花子 鈴木</cp:lastModifiedBy>
  <dcterms:created xsi:type="dcterms:W3CDTF">2017-05-06T01:20:33Z</dcterms:created>
  <dcterms:modified xsi:type="dcterms:W3CDTF">2024-10-02T03:13:10Z</dcterms:modified>
</cp:coreProperties>
</file>