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zuk\Documents\500Excel_function_latest_kanmatu\"/>
    </mc:Choice>
  </mc:AlternateContent>
  <xr:revisionPtr revIDLastSave="0" documentId="13_ncr:1_{7A2EEE1F-D849-4000-8845-E37CC691354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請求書" sheetId="1" r:id="rId1"/>
    <sheet name="商品コード表" sheetId="2" r:id="rId2"/>
    <sheet name="2024年祝日" sheetId="3" r:id="rId3"/>
  </sheets>
  <definedNames>
    <definedName name="祝日">'2024年祝日'!$A$3:$A$23</definedName>
    <definedName name="商品リスト">商品コード表!$A$3:$C$11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2" i="3" l="1"/>
  <c r="B19" i="3"/>
  <c r="B16" i="3"/>
  <c r="B13" i="3"/>
  <c r="B6" i="3"/>
  <c r="E11" i="1"/>
  <c r="G11" i="1" s="1"/>
  <c r="E12" i="1"/>
  <c r="G12" i="1" s="1"/>
  <c r="E13" i="1"/>
  <c r="G13" i="1" s="1"/>
  <c r="E14" i="1"/>
  <c r="G14" i="1" s="1"/>
  <c r="E10" i="1"/>
  <c r="G10" i="1" s="1"/>
  <c r="C11" i="1"/>
  <c r="C12" i="1"/>
  <c r="C13" i="1"/>
  <c r="C14" i="1"/>
  <c r="C10" i="1"/>
  <c r="A11" i="1"/>
  <c r="A12" i="1"/>
  <c r="A13" i="1"/>
  <c r="A14" i="1"/>
  <c r="A10" i="1"/>
  <c r="G3" i="1"/>
  <c r="C6" i="1" s="1"/>
  <c r="G15" i="1" l="1"/>
  <c r="B7" i="3"/>
  <c r="G16" i="1" l="1"/>
  <c r="G17" i="1" s="1"/>
  <c r="G18" i="1"/>
  <c r="B23" i="3"/>
  <c r="B21" i="3"/>
  <c r="B20" i="3"/>
  <c r="B18" i="3"/>
  <c r="B17" i="3"/>
  <c r="B14" i="3"/>
  <c r="B15" i="3"/>
  <c r="B12" i="3"/>
  <c r="B11" i="3"/>
  <c r="B10" i="3"/>
  <c r="B9" i="3"/>
  <c r="B8" i="3"/>
  <c r="B5" i="3"/>
  <c r="B4" i="3"/>
  <c r="B3" i="3"/>
  <c r="C5" i="1" l="1"/>
</calcChain>
</file>

<file path=xl/sharedStrings.xml><?xml version="1.0" encoding="utf-8"?>
<sst xmlns="http://schemas.openxmlformats.org/spreadsheetml/2006/main" count="58" uniqueCount="52">
  <si>
    <t>ファンシーショップ原宿店</t>
    <rPh sb="9" eb="11">
      <t>ハラジュク</t>
    </rPh>
    <rPh sb="11" eb="12">
      <t>テン</t>
    </rPh>
    <phoneticPr fontId="2"/>
  </si>
  <si>
    <t>御中</t>
    <rPh sb="0" eb="2">
      <t>オンチュウ</t>
    </rPh>
    <phoneticPr fontId="2"/>
  </si>
  <si>
    <t>ご請求金額</t>
    <rPh sb="1" eb="3">
      <t>セイキュウ</t>
    </rPh>
    <rPh sb="3" eb="5">
      <t>キンガク</t>
    </rPh>
    <phoneticPr fontId="2"/>
  </si>
  <si>
    <t>お支払期限</t>
    <rPh sb="1" eb="3">
      <t>シハライ</t>
    </rPh>
    <rPh sb="3" eb="5">
      <t>キゲン</t>
    </rPh>
    <phoneticPr fontId="2"/>
  </si>
  <si>
    <t>※翌月10日（土日・祝日の場合は翌営業日）</t>
    <rPh sb="1" eb="3">
      <t>ヨクゲツ</t>
    </rPh>
    <rPh sb="5" eb="6">
      <t>ニチ</t>
    </rPh>
    <phoneticPr fontId="2"/>
  </si>
  <si>
    <t>TEL：03-xxx-xxxx</t>
    <phoneticPr fontId="2"/>
  </si>
  <si>
    <t>No</t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</si>
  <si>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</si>
  <si>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</si>
  <si>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</si>
  <si>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</si>
  <si>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</si>
  <si>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ボディシャンプー</t>
    <phoneticPr fontId="2"/>
  </si>
  <si>
    <t>ヘアコロン</t>
    <phoneticPr fontId="2"/>
  </si>
  <si>
    <t>ヘアクリーム</t>
    <phoneticPr fontId="2"/>
  </si>
  <si>
    <t>ヘアカラー</t>
    <phoneticPr fontId="2"/>
  </si>
  <si>
    <t>ボディコロン</t>
    <phoneticPr fontId="2"/>
  </si>
  <si>
    <t>ボディクリーム</t>
    <phoneticPr fontId="2"/>
  </si>
  <si>
    <t>アロマコロン</t>
    <phoneticPr fontId="2"/>
  </si>
  <si>
    <t>アロマシャンプー</t>
    <phoneticPr fontId="2"/>
  </si>
  <si>
    <t>アロマリンス</t>
    <phoneticPr fontId="2"/>
  </si>
  <si>
    <t>日付</t>
    <rPh sb="0" eb="2">
      <t>ヒヅケ</t>
    </rPh>
    <phoneticPr fontId="7"/>
  </si>
  <si>
    <t>曜日</t>
  </si>
  <si>
    <t>名称</t>
    <rPh sb="0" eb="2">
      <t>メイショウ</t>
    </rPh>
    <phoneticPr fontId="7"/>
  </si>
  <si>
    <t>元日</t>
  </si>
  <si>
    <t>成人の日</t>
  </si>
  <si>
    <t>建国記念の日</t>
    <phoneticPr fontId="2"/>
  </si>
  <si>
    <t>春分の日</t>
  </si>
  <si>
    <t>昭和の日</t>
    <rPh sb="0" eb="2">
      <t>ショウワ</t>
    </rPh>
    <rPh sb="3" eb="4">
      <t>ヒ</t>
    </rPh>
    <phoneticPr fontId="2"/>
  </si>
  <si>
    <t>憲法記念日</t>
  </si>
  <si>
    <t>みどりの日</t>
    <rPh sb="4" eb="5">
      <t>ヒ</t>
    </rPh>
    <phoneticPr fontId="2"/>
  </si>
  <si>
    <t>こどもの日</t>
  </si>
  <si>
    <t>海の日</t>
  </si>
  <si>
    <t>敬老の日</t>
  </si>
  <si>
    <t>秋分の日</t>
  </si>
  <si>
    <t>文化の日</t>
  </si>
  <si>
    <t>勤労感謝の日</t>
  </si>
  <si>
    <t>山の日</t>
    <rPh sb="0" eb="1">
      <t>ヤマ</t>
    </rPh>
    <rPh sb="2" eb="3">
      <t>ヒ</t>
    </rPh>
    <phoneticPr fontId="2"/>
  </si>
  <si>
    <t>金額合計</t>
    <rPh sb="0" eb="1">
      <t>キン</t>
    </rPh>
    <rPh sb="1" eb="2">
      <t>ガク</t>
    </rPh>
    <rPh sb="2" eb="3">
      <t>ア</t>
    </rPh>
    <rPh sb="3" eb="4">
      <t>ケイ</t>
    </rPh>
    <phoneticPr fontId="2"/>
  </si>
  <si>
    <t>税込金額</t>
    <rPh sb="0" eb="1">
      <t>ゼイ</t>
    </rPh>
    <rPh sb="1" eb="2">
      <t>コ</t>
    </rPh>
    <rPh sb="2" eb="3">
      <t>キン</t>
    </rPh>
    <rPh sb="3" eb="4">
      <t>ガク</t>
    </rPh>
    <phoneticPr fontId="2"/>
  </si>
  <si>
    <t>消費税（10%）</t>
    <rPh sb="0" eb="1">
      <t>ショウ</t>
    </rPh>
    <rPh sb="1" eb="2">
      <t>ヒ</t>
    </rPh>
    <rPh sb="2" eb="3">
      <t>ゼイ</t>
    </rPh>
    <phoneticPr fontId="2"/>
  </si>
  <si>
    <t>株式会社 ○△サービス</t>
    <phoneticPr fontId="2"/>
  </si>
  <si>
    <t>〒151-0061 東京都渋谷区初台X-X</t>
    <rPh sb="10" eb="13">
      <t>トウキョウト</t>
    </rPh>
    <rPh sb="13" eb="15">
      <t>シブヤ</t>
    </rPh>
    <rPh sb="15" eb="16">
      <t>ク</t>
    </rPh>
    <rPh sb="16" eb="18">
      <t>ハツダイ</t>
    </rPh>
    <phoneticPr fontId="2"/>
  </si>
  <si>
    <t>請　求　書</t>
    <rPh sb="0" eb="1">
      <t>ショウ</t>
    </rPh>
    <rPh sb="2" eb="3">
      <t>モトム</t>
    </rPh>
    <rPh sb="4" eb="5">
      <t>ショ</t>
    </rPh>
    <phoneticPr fontId="2"/>
  </si>
  <si>
    <t>商品コード表</t>
    <phoneticPr fontId="2"/>
  </si>
  <si>
    <t>天皇誕生日</t>
    <rPh sb="0" eb="2">
      <t>テンノウ</t>
    </rPh>
    <rPh sb="2" eb="5">
      <t>タンジョウビ</t>
    </rPh>
    <phoneticPr fontId="2"/>
  </si>
  <si>
    <t>スポーツの日</t>
    <phoneticPr fontId="2"/>
  </si>
  <si>
    <t>ポイント（1ポイント：500円）</t>
    <rPh sb="13" eb="14">
      <t>エン</t>
    </rPh>
    <phoneticPr fontId="2"/>
  </si>
  <si>
    <t>ご請求日：</t>
    <rPh sb="1" eb="4">
      <t>セイキュウビ</t>
    </rPh>
    <phoneticPr fontId="2"/>
  </si>
  <si>
    <t>2024年祝日一覧</t>
    <rPh sb="4" eb="5">
      <t>ネン</t>
    </rPh>
    <rPh sb="5" eb="7">
      <t>シュクジツ</t>
    </rPh>
    <rPh sb="7" eb="9">
      <t>イチラン</t>
    </rPh>
    <phoneticPr fontId="2"/>
  </si>
  <si>
    <t>振替休日</t>
    <rPh sb="0" eb="4">
      <t>フリカエキュウジツ</t>
    </rPh>
    <phoneticPr fontId="2"/>
  </si>
  <si>
    <t>振替休日</t>
    <rPh sb="0" eb="2">
      <t>フリカエ</t>
    </rPh>
    <rPh sb="2" eb="4">
      <t>キュウジツ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</si>
</sst>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[$-411]ggge&quot;年&quot;m&quot;月&quot;d&quot;日&quot;;@"/>
    <numFmt numFmtId="177" formatCode="yyyy/m/d;@"/>
    <numFmt numFmtId="178" formatCode="aaaa"/>
  </numFmts>
  <fonts count="10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4"/>
      <color theme="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 style="thin">
        <color theme="3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176" fontId="5" fillId="0" borderId="0" xfId="0" applyNumberFormat="1" applyFont="1">
      <alignment vertical="center"/>
    </xf>
    <xf numFmtId="0" fontId="5" fillId="3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6" fontId="5" fillId="0" borderId="3" xfId="1" applyFont="1" applyBorder="1" applyAlignment="1">
      <alignment horizontal="right" vertical="center"/>
    </xf>
    <xf numFmtId="6" fontId="5" fillId="0" borderId="3" xfId="1" applyFont="1" applyBorder="1">
      <alignment vertical="center"/>
    </xf>
    <xf numFmtId="0" fontId="5" fillId="0" borderId="3" xfId="1" applyNumberFormat="1" applyFont="1" applyBorder="1" applyAlignment="1">
      <alignment horizontal="right" vertical="center"/>
    </xf>
    <xf numFmtId="177" fontId="5" fillId="0" borderId="7" xfId="0" applyNumberFormat="1" applyFont="1" applyBorder="1">
      <alignment vertical="center"/>
    </xf>
    <xf numFmtId="178" fontId="5" fillId="0" borderId="7" xfId="0" applyNumberFormat="1" applyFont="1" applyBorder="1" applyAlignment="1">
      <alignment horizontal="center" vertical="center"/>
    </xf>
    <xf numFmtId="0" fontId="5" fillId="0" borderId="7" xfId="0" applyFont="1" applyBorder="1">
      <alignment vertical="center"/>
    </xf>
    <xf numFmtId="0" fontId="9" fillId="5" borderId="7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6" fontId="5" fillId="0" borderId="8" xfId="1" applyFont="1" applyBorder="1">
      <alignment vertical="center"/>
    </xf>
    <xf numFmtId="0" fontId="8" fillId="2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6" fontId="4" fillId="0" borderId="1" xfId="0" applyNumberFormat="1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distributed" vertical="center" indent="3"/>
    </xf>
    <xf numFmtId="0" fontId="5" fillId="3" borderId="2" xfId="0" applyFont="1" applyFill="1" applyBorder="1" applyAlignment="1">
      <alignment horizontal="distributed" vertical="center" indent="3"/>
    </xf>
    <xf numFmtId="0" fontId="5" fillId="3" borderId="5" xfId="0" applyFont="1" applyFill="1" applyBorder="1" applyAlignment="1">
      <alignment horizontal="distributed" vertical="center" indent="3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tabSelected="1" workbookViewId="0">
      <selection activeCell="G3" sqref="G3"/>
    </sheetView>
  </sheetViews>
  <sheetFormatPr defaultColWidth="9" defaultRowHeight="18"/>
  <cols>
    <col min="1" max="1" width="6.59765625" style="2" customWidth="1"/>
    <col min="2" max="2" width="11.59765625" style="2" customWidth="1"/>
    <col min="3" max="3" width="13.09765625" style="2" customWidth="1"/>
    <col min="4" max="4" width="7.09765625" style="2" customWidth="1"/>
    <col min="5" max="6" width="10.59765625" style="2" customWidth="1"/>
    <col min="7" max="7" width="15.59765625" style="2" customWidth="1"/>
    <col min="8" max="16384" width="9" style="2"/>
  </cols>
  <sheetData>
    <row r="1" spans="1:7" ht="22.2">
      <c r="A1" s="18" t="s">
        <v>43</v>
      </c>
      <c r="B1" s="18"/>
      <c r="C1" s="18"/>
      <c r="D1" s="18"/>
      <c r="E1" s="18"/>
      <c r="F1" s="18"/>
      <c r="G1" s="18"/>
    </row>
    <row r="3" spans="1:7" ht="19.8">
      <c r="A3" s="19" t="s">
        <v>0</v>
      </c>
      <c r="B3" s="19"/>
      <c r="C3" s="19"/>
      <c r="D3" s="1" t="s">
        <v>1</v>
      </c>
      <c r="F3" s="3" t="s">
        <v>48</v>
      </c>
      <c r="G3" s="4">
        <f ca="1">TODAY()</f>
        <v>45567</v>
      </c>
    </row>
    <row r="5" spans="1:7" ht="18.75" customHeight="1">
      <c r="A5" s="20" t="s">
        <v>2</v>
      </c>
      <c r="B5" s="20"/>
      <c r="C5" s="22">
        <f>G17</f>
        <v>19712</v>
      </c>
      <c r="D5" s="22"/>
      <c r="G5" s="3" t="s">
        <v>41</v>
      </c>
    </row>
    <row r="6" spans="1:7">
      <c r="A6" s="20" t="s">
        <v>3</v>
      </c>
      <c r="B6" s="20"/>
      <c r="C6" s="21">
        <f ca="1">WORKDAY(DATE(YEAR(G3),MONTH(G3)+1,9),1,祝日)</f>
        <v>45607</v>
      </c>
      <c r="D6" s="21"/>
      <c r="G6" s="3" t="s">
        <v>42</v>
      </c>
    </row>
    <row r="7" spans="1:7">
      <c r="A7" s="26" t="s">
        <v>4</v>
      </c>
      <c r="B7" s="26"/>
      <c r="C7" s="26"/>
      <c r="D7" s="26"/>
      <c r="G7" s="3" t="s">
        <v>5</v>
      </c>
    </row>
    <row r="9" spans="1:7">
      <c r="A9" s="5" t="s">
        <v>6</v>
      </c>
      <c r="B9" s="5" t="s">
        <v>7</v>
      </c>
      <c r="C9" s="27" t="s">
        <v>8</v>
      </c>
      <c r="D9" s="27"/>
      <c r="E9" s="5" t="s">
        <v>9</v>
      </c>
      <c r="F9" s="5" t="s">
        <v>10</v>
      </c>
      <c r="G9" s="5" t="s">
        <v>11</v>
      </c>
    </row>
    <row r="10" spans="1:7">
      <c r="A10" s="6">
        <f>IF(B10="","",COUNT($B$10:B10))</f>
        <v>1</v>
      </c>
      <c r="B10" s="6">
        <v>1001</v>
      </c>
      <c r="C10" s="28" t="str">
        <f>IF(B10="","",VLOOKUP(B10,商品リスト,2,FALSE))</f>
        <v>ヘアコロン</v>
      </c>
      <c r="D10" s="28"/>
      <c r="E10" s="7">
        <f>IF(B10="","",VLOOKUP(B10,商品リスト,3,FALSE))</f>
        <v>1200</v>
      </c>
      <c r="F10" s="6">
        <v>5</v>
      </c>
      <c r="G10" s="8">
        <f>IF(B10="","",E10*F10)</f>
        <v>6000</v>
      </c>
    </row>
    <row r="11" spans="1:7">
      <c r="A11" s="6">
        <f>IF(B11="","",COUNT($B$10:B11))</f>
        <v>2</v>
      </c>
      <c r="B11" s="6">
        <v>1003</v>
      </c>
      <c r="C11" s="29" t="str">
        <f>IF(B11="","",VLOOKUP(B11,商品リスト,2,FALSE))</f>
        <v>ヘアカラー</v>
      </c>
      <c r="D11" s="30"/>
      <c r="E11" s="7">
        <f>IF(B11="","",VLOOKUP(B11,商品リスト,3,FALSE))</f>
        <v>1800</v>
      </c>
      <c r="F11" s="6">
        <v>2</v>
      </c>
      <c r="G11" s="8">
        <f t="shared" ref="G11:G14" si="0">IF(B11="","",E11*F11)</f>
        <v>3600</v>
      </c>
    </row>
    <row r="12" spans="1:7">
      <c r="A12" s="6">
        <f>IF(B12="","",COUNT($B$10:B12))</f>
        <v>3</v>
      </c>
      <c r="B12" s="6">
        <v>2002</v>
      </c>
      <c r="C12" s="29" t="str">
        <f>IF(B12="","",VLOOKUP(B12,商品リスト,2,FALSE))</f>
        <v>ボディクリーム</v>
      </c>
      <c r="D12" s="30"/>
      <c r="E12" s="7">
        <f>IF(B12="","",VLOOKUP(B12,商品リスト,3,FALSE))</f>
        <v>970</v>
      </c>
      <c r="F12" s="6">
        <v>4</v>
      </c>
      <c r="G12" s="8">
        <f t="shared" si="0"/>
        <v>3880</v>
      </c>
    </row>
    <row r="13" spans="1:7">
      <c r="A13" s="6">
        <f>IF(B13="","",COUNT($B$10:B13))</f>
        <v>4</v>
      </c>
      <c r="B13" s="6">
        <v>3001</v>
      </c>
      <c r="C13" s="29" t="str">
        <f>IF(B13="","",VLOOKUP(B13,商品リスト,2,FALSE))</f>
        <v>アロマコロン</v>
      </c>
      <c r="D13" s="30"/>
      <c r="E13" s="7">
        <f>IF(B13="","",VLOOKUP(B13,商品リスト,3,FALSE))</f>
        <v>1480</v>
      </c>
      <c r="F13" s="6">
        <v>3</v>
      </c>
      <c r="G13" s="8">
        <f t="shared" si="0"/>
        <v>4440</v>
      </c>
    </row>
    <row r="14" spans="1:7">
      <c r="A14" s="6" t="str">
        <f>IF(B14="","",COUNT($B$10:B14))</f>
        <v/>
      </c>
      <c r="B14" s="6"/>
      <c r="C14" s="29" t="str">
        <f>IF(B14="","",VLOOKUP(B14,商品リスト,2,FALSE))</f>
        <v/>
      </c>
      <c r="D14" s="30"/>
      <c r="E14" s="7" t="str">
        <f>IF(B14="","",VLOOKUP(B14,商品リスト,3,FALSE))</f>
        <v/>
      </c>
      <c r="F14" s="6"/>
      <c r="G14" s="8" t="str">
        <f t="shared" si="0"/>
        <v/>
      </c>
    </row>
    <row r="15" spans="1:7">
      <c r="D15" s="31" t="s">
        <v>38</v>
      </c>
      <c r="E15" s="32"/>
      <c r="F15" s="33"/>
      <c r="G15" s="8">
        <f>SUM(G10:G14)</f>
        <v>17920</v>
      </c>
    </row>
    <row r="16" spans="1:7">
      <c r="D16" s="31" t="s">
        <v>40</v>
      </c>
      <c r="E16" s="32"/>
      <c r="F16" s="33"/>
      <c r="G16" s="7">
        <f>ROUND(G15*10%,0)</f>
        <v>1792</v>
      </c>
    </row>
    <row r="17" spans="4:7">
      <c r="D17" s="31" t="s">
        <v>39</v>
      </c>
      <c r="E17" s="32"/>
      <c r="F17" s="33"/>
      <c r="G17" s="7">
        <f>SUM(G15:G16)</f>
        <v>19712</v>
      </c>
    </row>
    <row r="18" spans="4:7">
      <c r="D18" s="23" t="s">
        <v>47</v>
      </c>
      <c r="E18" s="24"/>
      <c r="F18" s="25"/>
      <c r="G18" s="9">
        <f>INT(G15/500)</f>
        <v>35</v>
      </c>
    </row>
  </sheetData>
  <mergeCells count="17">
    <mergeCell ref="D18:F18"/>
    <mergeCell ref="A7:D7"/>
    <mergeCell ref="C9:D9"/>
    <mergeCell ref="C10:D10"/>
    <mergeCell ref="C11:D11"/>
    <mergeCell ref="C12:D12"/>
    <mergeCell ref="D17:F17"/>
    <mergeCell ref="C13:D13"/>
    <mergeCell ref="C14:D14"/>
    <mergeCell ref="D15:F15"/>
    <mergeCell ref="D16:F16"/>
    <mergeCell ref="A1:G1"/>
    <mergeCell ref="A3:C3"/>
    <mergeCell ref="A6:B6"/>
    <mergeCell ref="C6:D6"/>
    <mergeCell ref="A5:B5"/>
    <mergeCell ref="C5:D5"/>
  </mergeCells>
  <phoneticPr fontId="2"/>
  <pageMargins left="0.7" right="0.7" top="0.75" bottom="0.75" header="0.3" footer="0.3"/>
  <pageSetup paperSize="9" orientation="portrait" r:id="rId1"/>
  <ignoredErrors>
    <ignoredError sqref="A11:A1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1"/>
  <sheetViews>
    <sheetView workbookViewId="0">
      <selection activeCell="A3" sqref="A3:C11"/>
    </sheetView>
  </sheetViews>
  <sheetFormatPr defaultColWidth="9" defaultRowHeight="18"/>
  <cols>
    <col min="1" max="1" width="11.59765625" customWidth="1"/>
    <col min="2" max="2" width="17.59765625" customWidth="1"/>
    <col min="3" max="3" width="7.59765625" customWidth="1"/>
  </cols>
  <sheetData>
    <row r="1" spans="1:3">
      <c r="A1" t="s">
        <v>44</v>
      </c>
    </row>
    <row r="2" spans="1:3">
      <c r="A2" s="14" t="s">
        <v>7</v>
      </c>
      <c r="B2" s="14" t="s">
        <v>8</v>
      </c>
      <c r="C2" s="14" t="s">
        <v>9</v>
      </c>
    </row>
    <row r="3" spans="1:3">
      <c r="A3" s="15">
        <v>1001</v>
      </c>
      <c r="B3" s="16" t="s">
        <v>13</v>
      </c>
      <c r="C3" s="17">
        <v>1200</v>
      </c>
    </row>
    <row r="4" spans="1:3">
      <c r="A4" s="15">
        <v>1002</v>
      </c>
      <c r="B4" s="16" t="s">
        <v>14</v>
      </c>
      <c r="C4" s="17">
        <v>870</v>
      </c>
    </row>
    <row r="5" spans="1:3">
      <c r="A5" s="15">
        <v>1003</v>
      </c>
      <c r="B5" s="16" t="s">
        <v>15</v>
      </c>
      <c r="C5" s="17">
        <v>1800</v>
      </c>
    </row>
    <row r="6" spans="1:3">
      <c r="A6" s="15">
        <v>2001</v>
      </c>
      <c r="B6" s="16" t="s">
        <v>16</v>
      </c>
      <c r="C6" s="17">
        <v>1500</v>
      </c>
    </row>
    <row r="7" spans="1:3">
      <c r="A7" s="15">
        <v>2002</v>
      </c>
      <c r="B7" s="16" t="s">
        <v>17</v>
      </c>
      <c r="C7" s="17">
        <v>970</v>
      </c>
    </row>
    <row r="8" spans="1:3">
      <c r="A8" s="15">
        <v>2003</v>
      </c>
      <c r="B8" s="16" t="s">
        <v>12</v>
      </c>
      <c r="C8" s="17">
        <v>630</v>
      </c>
    </row>
    <row r="9" spans="1:3">
      <c r="A9" s="15">
        <v>3001</v>
      </c>
      <c r="B9" s="16" t="s">
        <v>18</v>
      </c>
      <c r="C9" s="17">
        <v>1480</v>
      </c>
    </row>
    <row r="10" spans="1:3">
      <c r="A10" s="15">
        <v>3002</v>
      </c>
      <c r="B10" s="16" t="s">
        <v>19</v>
      </c>
      <c r="C10" s="17">
        <v>1200</v>
      </c>
    </row>
    <row r="11" spans="1:3">
      <c r="A11" s="15">
        <v>3003</v>
      </c>
      <c r="B11" s="16" t="s">
        <v>20</v>
      </c>
      <c r="C11" s="17">
        <v>1200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3"/>
  <sheetViews>
    <sheetView workbookViewId="0">
      <selection activeCell="A3" sqref="A3:A23"/>
    </sheetView>
  </sheetViews>
  <sheetFormatPr defaultRowHeight="18"/>
  <cols>
    <col min="1" max="1" width="12.59765625" customWidth="1"/>
    <col min="2" max="2" width="8.59765625" customWidth="1"/>
    <col min="3" max="3" width="22.19921875" bestFit="1" customWidth="1"/>
  </cols>
  <sheetData>
    <row r="1" spans="1:3">
      <c r="A1" s="2" t="s">
        <v>49</v>
      </c>
      <c r="B1" s="2"/>
      <c r="C1" s="2"/>
    </row>
    <row r="2" spans="1:3">
      <c r="A2" s="13" t="s">
        <v>21</v>
      </c>
      <c r="B2" s="13" t="s">
        <v>22</v>
      </c>
      <c r="C2" s="13" t="s">
        <v>23</v>
      </c>
    </row>
    <row r="3" spans="1:3">
      <c r="A3" s="10">
        <v>45292</v>
      </c>
      <c r="B3" s="11">
        <f>A3</f>
        <v>45292</v>
      </c>
      <c r="C3" s="12" t="s">
        <v>24</v>
      </c>
    </row>
    <row r="4" spans="1:3">
      <c r="A4" s="10">
        <v>45299</v>
      </c>
      <c r="B4" s="11">
        <f t="shared" ref="B4:B23" si="0">A4</f>
        <v>45299</v>
      </c>
      <c r="C4" s="12" t="s">
        <v>25</v>
      </c>
    </row>
    <row r="5" spans="1:3">
      <c r="A5" s="10">
        <v>45333</v>
      </c>
      <c r="B5" s="11">
        <f t="shared" si="0"/>
        <v>45333</v>
      </c>
      <c r="C5" s="12" t="s">
        <v>26</v>
      </c>
    </row>
    <row r="6" spans="1:3">
      <c r="A6" s="10">
        <v>45334</v>
      </c>
      <c r="B6" s="11">
        <f>A6</f>
        <v>45334</v>
      </c>
      <c r="C6" s="12" t="s">
        <v>51</v>
      </c>
    </row>
    <row r="7" spans="1:3">
      <c r="A7" s="10">
        <v>45345</v>
      </c>
      <c r="B7" s="11">
        <f>A7</f>
        <v>45345</v>
      </c>
      <c r="C7" s="12" t="s">
        <v>45</v>
      </c>
    </row>
    <row r="8" spans="1:3">
      <c r="A8" s="10">
        <v>45371</v>
      </c>
      <c r="B8" s="11">
        <f t="shared" si="0"/>
        <v>45371</v>
      </c>
      <c r="C8" s="12" t="s">
        <v>27</v>
      </c>
    </row>
    <row r="9" spans="1:3">
      <c r="A9" s="10">
        <v>45411</v>
      </c>
      <c r="B9" s="11">
        <f t="shared" si="0"/>
        <v>45411</v>
      </c>
      <c r="C9" s="12" t="s">
        <v>28</v>
      </c>
    </row>
    <row r="10" spans="1:3">
      <c r="A10" s="10">
        <v>45415</v>
      </c>
      <c r="B10" s="11">
        <f t="shared" si="0"/>
        <v>45415</v>
      </c>
      <c r="C10" s="12" t="s">
        <v>29</v>
      </c>
    </row>
    <row r="11" spans="1:3">
      <c r="A11" s="10">
        <v>45416</v>
      </c>
      <c r="B11" s="11">
        <f t="shared" si="0"/>
        <v>45416</v>
      </c>
      <c r="C11" s="12" t="s">
        <v>30</v>
      </c>
    </row>
    <row r="12" spans="1:3">
      <c r="A12" s="10">
        <v>45417</v>
      </c>
      <c r="B12" s="11">
        <f t="shared" si="0"/>
        <v>45417</v>
      </c>
      <c r="C12" s="12" t="s">
        <v>31</v>
      </c>
    </row>
    <row r="13" spans="1:3">
      <c r="A13" s="10">
        <v>45418</v>
      </c>
      <c r="B13" s="11">
        <f t="shared" ref="B13" si="1">A13</f>
        <v>45418</v>
      </c>
      <c r="C13" s="12" t="s">
        <v>50</v>
      </c>
    </row>
    <row r="14" spans="1:3">
      <c r="A14" s="10">
        <v>45488</v>
      </c>
      <c r="B14" s="11">
        <f t="shared" si="0"/>
        <v>45488</v>
      </c>
      <c r="C14" s="12" t="s">
        <v>32</v>
      </c>
    </row>
    <row r="15" spans="1:3">
      <c r="A15" s="10">
        <v>45515</v>
      </c>
      <c r="B15" s="11">
        <f>A15</f>
        <v>45515</v>
      </c>
      <c r="C15" s="12" t="s">
        <v>37</v>
      </c>
    </row>
    <row r="16" spans="1:3">
      <c r="A16" s="10">
        <v>45516</v>
      </c>
      <c r="B16" s="11">
        <f>A16</f>
        <v>45516</v>
      </c>
      <c r="C16" s="12" t="s">
        <v>50</v>
      </c>
    </row>
    <row r="17" spans="1:3">
      <c r="A17" s="10">
        <v>45551</v>
      </c>
      <c r="B17" s="11">
        <f t="shared" si="0"/>
        <v>45551</v>
      </c>
      <c r="C17" s="12" t="s">
        <v>33</v>
      </c>
    </row>
    <row r="18" spans="1:3">
      <c r="A18" s="10">
        <v>45557</v>
      </c>
      <c r="B18" s="11">
        <f t="shared" si="0"/>
        <v>45557</v>
      </c>
      <c r="C18" s="12" t="s">
        <v>34</v>
      </c>
    </row>
    <row r="19" spans="1:3">
      <c r="A19" s="10">
        <v>45558</v>
      </c>
      <c r="B19" s="11">
        <f t="shared" ref="B19" si="2">A19</f>
        <v>45558</v>
      </c>
      <c r="C19" s="12" t="s">
        <v>50</v>
      </c>
    </row>
    <row r="20" spans="1:3">
      <c r="A20" s="10">
        <v>45579</v>
      </c>
      <c r="B20" s="11">
        <f t="shared" si="0"/>
        <v>45579</v>
      </c>
      <c r="C20" s="12" t="s">
        <v>46</v>
      </c>
    </row>
    <row r="21" spans="1:3">
      <c r="A21" s="10">
        <v>45599</v>
      </c>
      <c r="B21" s="11">
        <f t="shared" si="0"/>
        <v>45599</v>
      </c>
      <c r="C21" s="12" t="s">
        <v>35</v>
      </c>
    </row>
    <row r="22" spans="1:3">
      <c r="A22" s="10">
        <v>45600</v>
      </c>
      <c r="B22" s="11">
        <f t="shared" ref="B22" si="3">A22</f>
        <v>45600</v>
      </c>
      <c r="C22" s="12" t="s">
        <v>50</v>
      </c>
    </row>
    <row r="23" spans="1:3">
      <c r="A23" s="10">
        <v>45619</v>
      </c>
      <c r="B23" s="11">
        <f t="shared" si="0"/>
        <v>45619</v>
      </c>
      <c r="C23" s="12" t="s">
        <v>36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請求書</vt:lpstr>
      <vt:lpstr>商品コード表</vt:lpstr>
      <vt:lpstr>2024年祝日</vt:lpstr>
      <vt:lpstr>祝日</vt:lpstr>
      <vt:lpstr>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花子 鈴木</cp:lastModifiedBy>
  <dcterms:created xsi:type="dcterms:W3CDTF">2017-05-06T02:39:50Z</dcterms:created>
  <dcterms:modified xsi:type="dcterms:W3CDTF">2024-10-02T03:22:18Z</dcterms:modified>
</cp:coreProperties>
</file>